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ters\Desktop\"/>
    </mc:Choice>
  </mc:AlternateContent>
  <xr:revisionPtr revIDLastSave="0" documentId="13_ncr:1_{20448C0E-50E7-4B7C-B427-89F476BC0999}" xr6:coauthVersionLast="47" xr6:coauthVersionMax="47" xr10:uidLastSave="{00000000-0000-0000-0000-000000000000}"/>
  <bookViews>
    <workbookView xWindow="0" yWindow="2145" windowWidth="33720" windowHeight="18735" xr2:uid="{00000000-000D-0000-FFFF-FFFF00000000}"/>
  </bookViews>
  <sheets>
    <sheet name="2024_HAP" sheetId="1" r:id="rId1"/>
    <sheet name="Jan_2024_Draft" sheetId="2" r:id="rId2"/>
  </sheets>
  <definedNames>
    <definedName name="_xlnm.Print_Area" localSheetId="0">'2024_HAP'!$A$1:$M$39</definedName>
    <definedName name="_xlnm.Print_Area" localSheetId="1">Jan_2024_Draft!$A$1:$N$36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2" l="1"/>
  <c r="C32" i="2"/>
  <c r="C31" i="2"/>
  <c r="I28" i="2"/>
  <c r="J28" i="2" s="1"/>
  <c r="C28" i="2"/>
  <c r="L28" i="2" s="1"/>
  <c r="M28" i="2" s="1"/>
  <c r="R27" i="2"/>
  <c r="P27" i="2"/>
  <c r="O27" i="2"/>
  <c r="G27" i="2"/>
  <c r="C27" i="2"/>
  <c r="I27" i="2" s="1"/>
  <c r="J27" i="2" s="1"/>
  <c r="M26" i="2"/>
  <c r="L26" i="2"/>
  <c r="I26" i="2"/>
  <c r="J26" i="2" s="1"/>
  <c r="G26" i="2"/>
  <c r="F26" i="2"/>
  <c r="O26" i="2" s="1"/>
  <c r="P26" i="2" s="1"/>
  <c r="R26" i="2" s="1"/>
  <c r="C26" i="2"/>
  <c r="C25" i="2"/>
  <c r="L25" i="2" s="1"/>
  <c r="M25" i="2" s="1"/>
  <c r="M24" i="2"/>
  <c r="L24" i="2"/>
  <c r="I24" i="2"/>
  <c r="J24" i="2" s="1"/>
  <c r="G24" i="2"/>
  <c r="F24" i="2"/>
  <c r="O24" i="2" s="1"/>
  <c r="P24" i="2" s="1"/>
  <c r="R24" i="2" s="1"/>
  <c r="C24" i="2"/>
  <c r="C23" i="2"/>
  <c r="L23" i="2" s="1"/>
  <c r="M23" i="2" s="1"/>
  <c r="M22" i="2"/>
  <c r="L22" i="2"/>
  <c r="I22" i="2"/>
  <c r="J22" i="2" s="1"/>
  <c r="G22" i="2"/>
  <c r="F22" i="2"/>
  <c r="O22" i="2" s="1"/>
  <c r="P22" i="2" s="1"/>
  <c r="R22" i="2" s="1"/>
  <c r="C22" i="2"/>
  <c r="C21" i="2"/>
  <c r="L21" i="2" s="1"/>
  <c r="M21" i="2" s="1"/>
  <c r="J28" i="1"/>
  <c r="G28" i="1"/>
  <c r="C28" i="1"/>
  <c r="M28" i="1" s="1"/>
  <c r="G27" i="1"/>
  <c r="C27" i="1"/>
  <c r="M27" i="1" s="1"/>
  <c r="J26" i="1"/>
  <c r="G26" i="1"/>
  <c r="C26" i="1"/>
  <c r="M26" i="1" s="1"/>
  <c r="G25" i="1"/>
  <c r="C25" i="1"/>
  <c r="M25" i="1" s="1"/>
  <c r="J24" i="1"/>
  <c r="G24" i="1"/>
  <c r="C24" i="1"/>
  <c r="M24" i="1" s="1"/>
  <c r="G23" i="1"/>
  <c r="C23" i="1"/>
  <c r="J23" i="1" s="1"/>
  <c r="J22" i="1"/>
  <c r="G22" i="1"/>
  <c r="C22" i="1"/>
  <c r="M22" i="1" s="1"/>
  <c r="G21" i="1"/>
  <c r="C21" i="1"/>
  <c r="J21" i="1" s="1"/>
  <c r="M21" i="1" l="1"/>
  <c r="M23" i="1"/>
  <c r="L27" i="2"/>
  <c r="M27" i="2" s="1"/>
  <c r="J25" i="1"/>
  <c r="J27" i="1"/>
  <c r="F28" i="2"/>
  <c r="I21" i="2"/>
  <c r="J21" i="2" s="1"/>
  <c r="I23" i="2"/>
  <c r="J23" i="2" s="1"/>
  <c r="I25" i="2"/>
  <c r="J25" i="2" s="1"/>
  <c r="F21" i="2"/>
  <c r="F23" i="2"/>
  <c r="F25" i="2"/>
  <c r="G28" i="2" l="1"/>
  <c r="O28" i="2"/>
  <c r="P28" i="2" s="1"/>
  <c r="R28" i="2" s="1"/>
  <c r="O25" i="2"/>
  <c r="P25" i="2" s="1"/>
  <c r="R25" i="2" s="1"/>
  <c r="G25" i="2"/>
  <c r="O23" i="2"/>
  <c r="P23" i="2" s="1"/>
  <c r="R23" i="2" s="1"/>
  <c r="G23" i="2"/>
  <c r="O21" i="2"/>
  <c r="P21" i="2" s="1"/>
  <c r="R21" i="2" s="1"/>
  <c r="G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Carrie Anthony</author>
  </authors>
  <commentList>
    <comment ref="A30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Carrie Anthony:</t>
        </r>
        <r>
          <rPr>
            <sz val="9"/>
            <color rgb="FF000000"/>
            <rFont val="Tahoma"/>
            <family val="2"/>
          </rPr>
          <t xml:space="preserve">
2023: $5,140 per year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Carrie Anthony</author>
  </authors>
  <commentList>
    <comment ref="A30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Carrie Anthony:</t>
        </r>
        <r>
          <rPr>
            <sz val="9"/>
            <color rgb="FF000000"/>
            <rFont val="Tahoma"/>
            <family val="2"/>
          </rPr>
          <t xml:space="preserve">
2023: $5,140 per year</t>
        </r>
      </text>
    </comment>
  </commentList>
</comments>
</file>

<file path=xl/sharedStrings.xml><?xml version="1.0" encoding="utf-8"?>
<sst xmlns="http://schemas.openxmlformats.org/spreadsheetml/2006/main" count="109" uniqueCount="47">
  <si>
    <t>Notice of Availability of Healthcare Assistance Program - Effective January 23, 2024</t>
  </si>
  <si>
    <t>Patient eligibility for the Healthcare Assistance Program is determined by measuring family income against the federal poverty guidelines.  The current income guidelines are as follows:</t>
  </si>
  <si>
    <t>Sliding Payment Scale</t>
  </si>
  <si>
    <t>based on</t>
  </si>
  <si>
    <t>Monthly Income</t>
  </si>
  <si>
    <t>Category 1</t>
  </si>
  <si>
    <t>Category 2</t>
  </si>
  <si>
    <t>Category 3</t>
  </si>
  <si>
    <t>Category 4</t>
  </si>
  <si>
    <t>Patient Pays 0%</t>
  </si>
  <si>
    <t>Patient Pays 25%</t>
  </si>
  <si>
    <t>Patient Pays 50%</t>
  </si>
  <si>
    <t>Patient Pays 100%</t>
  </si>
  <si>
    <t>Family</t>
  </si>
  <si>
    <t>Size</t>
  </si>
  <si>
    <t>Per Month</t>
  </si>
  <si>
    <t>Over</t>
  </si>
  <si>
    <t>to</t>
  </si>
  <si>
    <t>For family units with more than eight (8) members, add the following per month for each additional member:</t>
  </si>
  <si>
    <t>If you think you are eligible for the Healthcare Assistance Program and wish to request it, please make a written request to the Business Office.  The Business Office will make a written determination of eligibility within fourteen (14) business days of your request, provided you have supplied the proper documentation.</t>
  </si>
  <si>
    <t>The federal poverty guidelines change each year and will be reflected in this schedule when we are notified by the Department of Health.</t>
  </si>
  <si>
    <t>200% of FPL</t>
  </si>
  <si>
    <t>300% of FPL</t>
  </si>
  <si>
    <t>Agrees with the 2024 FPL for 200%</t>
  </si>
  <si>
    <t>each person</t>
  </si>
  <si>
    <t>La eligibilidad de cada paciente para la ayuda de bajos recursos se determina comparando los ingresos para la familia con las pautas federales de pobreza. Las pautas actualizadas se enumeran a continuación.</t>
  </si>
  <si>
    <t>Escala variable de descuentos</t>
  </si>
  <si>
    <t>según los</t>
  </si>
  <si>
    <t>Ingresos mensuales</t>
  </si>
  <si>
    <t>Tamaño</t>
  </si>
  <si>
    <t>familiar</t>
  </si>
  <si>
    <t>El paciente paga 25%</t>
  </si>
  <si>
    <t>El paciente paga 0%</t>
  </si>
  <si>
    <t>sobre</t>
  </si>
  <si>
    <t>a</t>
  </si>
  <si>
    <t>Paciente paga 100%</t>
  </si>
  <si>
    <t>Paciente paga 50%</t>
  </si>
  <si>
    <t>Categoría 1</t>
  </si>
  <si>
    <t>Categoría 2</t>
  </si>
  <si>
    <t>Categoría 3</t>
  </si>
  <si>
    <t>Categoría 4</t>
  </si>
  <si>
    <t>Si usted piensa que podría estar elegible para el programa de ayuda para personas de bajos recursos, y desea pedir esa ayuda, favor de meter una súplica escrita al Área de Cuentas. La oficina de cuentas decidirá por escrito sobre su elegibilidad dentro de quince (15) días hábiles a partir de su solicitud, si es que usted haya provisto los comprobantes necesarios para el trámite.</t>
  </si>
  <si>
    <t>\</t>
  </si>
  <si>
    <t>No se cabraran tarifas nominales</t>
  </si>
  <si>
    <t>mes por cada miembro del hogar:</t>
  </si>
  <si>
    <t xml:space="preserve">Cuando la unidad familiar consiste en más de ocho (8) personas, agregue lo siguiente cada </t>
  </si>
  <si>
    <t>Aviso sobre la disponibilidad de ayuda para bajos recursos económicos - Vigente desde 10/21/2024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</si>
</sst>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&quot; &quot;;&quot; &quot;* &quot;(&quot;#,##0&quot;)&quot;;&quot; &quot;* &quot;-&quot;#&quot; &quot;;&quot; &quot;@&quot; &quot;"/>
    <numFmt numFmtId="165" formatCode="&quot; &quot;* #,##0.00&quot; &quot;;&quot; &quot;* &quot;(&quot;#,##0.00&quot;)&quot;;&quot; &quot;* &quot;-&quot;#&quot; &quot;;&quot; &quot;@&quot; &quot;"/>
    <numFmt numFmtId="166" formatCode="&quot; &quot;* #,##0.0000&quot; &quot;;&quot; &quot;* &quot;(&quot;#,##0.0000&quot;)&quot;;&quot; &quot;* &quot;-&quot;#&quot; &quot;;&quot; &quot;@&quot; &quot;"/>
    <numFmt numFmtId="167" formatCode="&quot; &quot;&quot;$&quot;* #,##0.00&quot; &quot;;&quot; &quot;&quot;$&quot;* &quot;(&quot;#,##0.00&quot;)&quot;;&quot; &quot;&quot;$&quot;* &quot;-&quot;#&quot; &quot;;&quot; &quot;@&quot; &quot;"/>
  </numFmts>
  <fonts count="11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9C57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F8CBAD"/>
        <bgColor rgb="FFF8CBAD"/>
      </patternFill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Border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164" fontId="1" fillId="0" borderId="0" xfId="1" applyNumberFormat="1" applyFill="1"/>
    <xf numFmtId="164" fontId="1" fillId="0" borderId="0" xfId="1" applyNumberFormat="1"/>
    <xf numFmtId="0" fontId="4" fillId="0" borderId="0" xfId="0" applyFont="1" applyAlignment="1">
      <alignment horizontal="left"/>
    </xf>
    <xf numFmtId="164" fontId="4" fillId="0" borderId="0" xfId="1" applyNumberFormat="1" applyFont="1" applyFill="1" applyAlignment="1"/>
    <xf numFmtId="164" fontId="4" fillId="0" borderId="0" xfId="1" applyNumberFormat="1" applyFont="1" applyAlignment="1"/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0" fillId="0" borderId="2" xfId="0" applyBorder="1"/>
    <xf numFmtId="164" fontId="4" fillId="0" borderId="3" xfId="1" applyNumberFormat="1" applyFont="1" applyFill="1" applyBorder="1" applyAlignment="1"/>
    <xf numFmtId="0" fontId="7" fillId="0" borderId="2" xfId="0" applyFont="1" applyBorder="1" applyAlignment="1">
      <alignment horizontal="left"/>
    </xf>
    <xf numFmtId="164" fontId="8" fillId="0" borderId="3" xfId="1" applyNumberFormat="1" applyFont="1" applyFill="1" applyBorder="1" applyAlignment="1"/>
    <xf numFmtId="0" fontId="7" fillId="3" borderId="2" xfId="0" applyFont="1" applyFill="1" applyBorder="1" applyAlignment="1">
      <alignment horizontal="left"/>
    </xf>
    <xf numFmtId="164" fontId="8" fillId="3" borderId="3" xfId="1" applyNumberFormat="1" applyFont="1" applyFill="1" applyBorder="1" applyAlignment="1"/>
    <xf numFmtId="0" fontId="7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4" fillId="0" borderId="6" xfId="1" applyNumberFormat="1" applyFont="1" applyFill="1" applyBorder="1" applyAlignment="1"/>
    <xf numFmtId="9" fontId="4" fillId="0" borderId="0" xfId="3" applyFont="1" applyFill="1" applyAlignment="1"/>
    <xf numFmtId="164" fontId="1" fillId="0" borderId="6" xfId="1" applyNumberFormat="1" applyFill="1" applyBorder="1" applyAlignment="1"/>
    <xf numFmtId="9" fontId="4" fillId="3" borderId="0" xfId="3" applyFont="1" applyFill="1" applyAlignment="1"/>
    <xf numFmtId="0" fontId="4" fillId="3" borderId="0" xfId="0" applyFont="1" applyFill="1" applyAlignment="1">
      <alignment horizontal="left"/>
    </xf>
    <xf numFmtId="164" fontId="1" fillId="3" borderId="6" xfId="1" applyNumberFormat="1" applyFill="1" applyBorder="1" applyAlignment="1"/>
    <xf numFmtId="9" fontId="4" fillId="3" borderId="7" xfId="3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9" fontId="0" fillId="0" borderId="9" xfId="0" applyNumberFormat="1" applyBorder="1"/>
    <xf numFmtId="9" fontId="4" fillId="0" borderId="10" xfId="3" applyFont="1" applyFill="1" applyBorder="1" applyAlignment="1"/>
    <xf numFmtId="9" fontId="4" fillId="0" borderId="9" xfId="3" applyFont="1" applyFill="1" applyBorder="1" applyAlignment="1"/>
    <xf numFmtId="164" fontId="1" fillId="0" borderId="10" xfId="1" applyNumberFormat="1" applyFill="1" applyBorder="1" applyAlignment="1"/>
    <xf numFmtId="9" fontId="4" fillId="3" borderId="9" xfId="3" applyFont="1" applyFill="1" applyBorder="1" applyAlignment="1"/>
    <xf numFmtId="164" fontId="1" fillId="3" borderId="10" xfId="1" applyNumberFormat="1" applyFill="1" applyBorder="1" applyAlignment="1"/>
    <xf numFmtId="9" fontId="4" fillId="3" borderId="11" xfId="3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164" fontId="6" fillId="0" borderId="13" xfId="1" applyNumberFormat="1" applyFont="1" applyBorder="1" applyAlignment="1">
      <alignment vertical="center"/>
    </xf>
    <xf numFmtId="3" fontId="6" fillId="0" borderId="14" xfId="1" applyNumberFormat="1" applyFont="1" applyFill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3" fontId="6" fillId="3" borderId="14" xfId="1" applyNumberFormat="1" applyFont="1" applyFill="1" applyBorder="1" applyAlignment="1">
      <alignment horizontal="center" vertical="center"/>
    </xf>
    <xf numFmtId="3" fontId="6" fillId="0" borderId="16" xfId="1" applyNumberFormat="1" applyFont="1" applyFill="1" applyBorder="1" applyAlignment="1">
      <alignment horizontal="center" vertical="center"/>
    </xf>
    <xf numFmtId="3" fontId="6" fillId="3" borderId="17" xfId="1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64" fontId="6" fillId="0" borderId="19" xfId="1" applyNumberFormat="1" applyFont="1" applyBorder="1" applyAlignment="1">
      <alignment vertical="center"/>
    </xf>
    <xf numFmtId="3" fontId="6" fillId="0" borderId="20" xfId="1" applyNumberFormat="1" applyFont="1" applyFill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3" borderId="19" xfId="0" applyNumberFormat="1" applyFont="1" applyFill="1" applyBorder="1" applyAlignment="1">
      <alignment horizontal="center" vertical="center"/>
    </xf>
    <xf numFmtId="3" fontId="6" fillId="3" borderId="21" xfId="1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64" fontId="6" fillId="0" borderId="23" xfId="1" applyNumberFormat="1" applyFont="1" applyBorder="1" applyAlignment="1">
      <alignment vertical="center"/>
    </xf>
    <xf numFmtId="3" fontId="6" fillId="0" borderId="24" xfId="1" applyNumberFormat="1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3" borderId="26" xfId="0" applyNumberFormat="1" applyFont="1" applyFill="1" applyBorder="1" applyAlignment="1">
      <alignment horizontal="center" vertical="center"/>
    </xf>
    <xf numFmtId="3" fontId="6" fillId="3" borderId="23" xfId="0" applyNumberFormat="1" applyFont="1" applyFill="1" applyBorder="1" applyAlignment="1">
      <alignment horizontal="center" vertical="center"/>
    </xf>
    <xf numFmtId="3" fontId="6" fillId="3" borderId="24" xfId="1" applyNumberFormat="1" applyFont="1" applyFill="1" applyBorder="1" applyAlignment="1">
      <alignment horizontal="center" vertical="center"/>
    </xf>
    <xf numFmtId="3" fontId="6" fillId="0" borderId="26" xfId="1" applyNumberFormat="1" applyFont="1" applyFill="1" applyBorder="1" applyAlignment="1">
      <alignment horizontal="center" vertical="center"/>
    </xf>
    <xf numFmtId="3" fontId="6" fillId="3" borderId="27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8" fillId="0" borderId="0" xfId="0" applyFont="1"/>
    <xf numFmtId="167" fontId="1" fillId="0" borderId="0" xfId="2" applyFill="1"/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66" fontId="1" fillId="0" borderId="0" xfId="1" applyNumberFormat="1" applyFill="1"/>
    <xf numFmtId="166" fontId="1" fillId="0" borderId="0" xfId="1" applyNumberFormat="1"/>
    <xf numFmtId="9" fontId="0" fillId="0" borderId="0" xfId="0" applyNumberFormat="1"/>
    <xf numFmtId="164" fontId="1" fillId="4" borderId="0" xfId="1" applyNumberFormat="1" applyFill="1"/>
    <xf numFmtId="165" fontId="1" fillId="4" borderId="0" xfId="1" applyFill="1"/>
    <xf numFmtId="9" fontId="1" fillId="4" borderId="0" xfId="1" applyNumberFormat="1" applyFill="1"/>
    <xf numFmtId="165" fontId="1" fillId="0" borderId="0" xfId="1"/>
    <xf numFmtId="165" fontId="1" fillId="0" borderId="0" xfId="1" applyFill="1"/>
    <xf numFmtId="16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6">
    <cellStyle name="Comma" xfId="1" builtinId="3" customBuiltin="1"/>
    <cellStyle name="Currency" xfId="2" builtinId="4" customBuiltin="1"/>
    <cellStyle name="Neutral 2" xfId="4" xr:uid="{00000000-0005-0000-0000-000002000000}"/>
    <cellStyle name="Normal" xfId="0" builtinId="0" customBuiltin="1"/>
    <cellStyle name="Normal 2" xfId="5" xr:uid="{00000000-0005-0000-0000-000004000000}"/>
    <cellStyle name="Percent" xfId="3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86782</xdr:rowOff>
    </xdr:from>
    <xdr:to>
      <xdr:col>13</xdr:col>
      <xdr:colOff>9526</xdr:colOff>
      <xdr:row>6</xdr:row>
      <xdr:rowOff>123824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286589-C960-45BD-B95B-EBBB0E66B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48707"/>
          <a:ext cx="6019800" cy="846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914400" cy="914400"/>
    <xdr:sp macro="" textlink="">
      <xdr:nvSpPr>
        <xdr:cNvPr id="2" name="Object 1">
          <a:extLst>
            <a:ext uri="{FF2B5EF4-FFF2-40B4-BE49-F238E27FC236}">
              <a16:creationId xmlns:a16="http://schemas.microsoft.com/office/drawing/2014/main" id="{6641F3EF-0C8B-4417-91F1-2B45CB923179}"/>
            </a:ext>
          </a:extLst>
        </xdr:cNvPr>
        <xdr:cNvSpPr/>
      </xdr:nvSpPr>
      <xdr:spPr>
        <a:xfrm>
          <a:off x="1371600" y="0"/>
          <a:ext cx="914400" cy="914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/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0"/>
  <sheetViews>
    <sheetView tabSelected="1" workbookViewId="0">
      <selection activeCell="A9" sqref="A9:M9"/>
    </sheetView>
  </sheetViews>
  <sheetFormatPr defaultRowHeight="12.75" x14ac:dyDescent="0.2"/>
  <cols>
    <col min="1" max="1" width="8.85546875" style="1" customWidth="1"/>
    <col min="2" max="2" width="11.42578125" hidden="1" customWidth="1"/>
    <col min="3" max="3" width="8.28515625" style="2" hidden="1" customWidth="1"/>
    <col min="4" max="4" width="8.28515625" style="2" customWidth="1"/>
    <col min="5" max="5" width="3.42578125" style="2" customWidth="1"/>
    <col min="6" max="6" width="11.28515625" style="2" customWidth="1"/>
    <col min="7" max="7" width="8.28515625" style="3" customWidth="1"/>
    <col min="8" max="8" width="3.42578125" style="3" customWidth="1"/>
    <col min="9" max="9" width="8.28515625" style="3" customWidth="1"/>
    <col min="10" max="10" width="8.28515625" style="2" customWidth="1"/>
    <col min="11" max="11" width="3.42578125" style="2" customWidth="1"/>
    <col min="12" max="12" width="8.28515625" style="2" customWidth="1"/>
    <col min="13" max="13" width="18.28515625" style="3" bestFit="1" customWidth="1"/>
    <col min="14" max="14" width="8.140625" style="3" customWidth="1"/>
    <col min="15" max="15" width="8.28515625" style="3" customWidth="1"/>
    <col min="16" max="16" width="8.28515625" style="2" customWidth="1"/>
    <col min="17" max="17" width="3.42578125" bestFit="1" customWidth="1"/>
    <col min="18" max="18" width="8.28515625" customWidth="1"/>
    <col min="19" max="19" width="17" customWidth="1"/>
    <col min="20" max="20" width="3.42578125" customWidth="1"/>
    <col min="21" max="22" width="8.28515625" customWidth="1"/>
    <col min="23" max="23" width="3.42578125" customWidth="1"/>
    <col min="24" max="25" width="8.28515625" customWidth="1"/>
    <col min="26" max="26" width="3.42578125" customWidth="1"/>
    <col min="27" max="27" width="8.28515625" customWidth="1"/>
    <col min="28" max="28" width="20.140625" bestFit="1" customWidth="1"/>
    <col min="29" max="29" width="9.140625" customWidth="1"/>
  </cols>
  <sheetData>
    <row r="1" spans="1:28" x14ac:dyDescent="0.2">
      <c r="D1" s="3"/>
      <c r="E1" s="3"/>
      <c r="G1" s="2"/>
      <c r="H1" s="2"/>
      <c r="J1" s="3"/>
      <c r="K1" s="3"/>
      <c r="M1"/>
      <c r="N1"/>
      <c r="O1"/>
      <c r="P1"/>
    </row>
    <row r="2" spans="1:28" x14ac:dyDescent="0.2">
      <c r="D2" s="3"/>
      <c r="E2" s="3"/>
      <c r="G2" s="2"/>
      <c r="H2" s="2"/>
      <c r="J2" s="3"/>
      <c r="K2" s="3"/>
      <c r="M2"/>
      <c r="N2"/>
      <c r="O2"/>
      <c r="P2"/>
    </row>
    <row r="3" spans="1:28" x14ac:dyDescent="0.2">
      <c r="D3" s="3"/>
      <c r="E3" s="3"/>
      <c r="G3" s="2"/>
      <c r="H3" s="2"/>
      <c r="J3" s="3"/>
      <c r="K3" s="3"/>
      <c r="M3"/>
      <c r="N3"/>
      <c r="O3"/>
      <c r="P3"/>
    </row>
    <row r="4" spans="1:28" x14ac:dyDescent="0.2">
      <c r="D4" s="3"/>
      <c r="E4" s="3"/>
      <c r="G4" s="2"/>
      <c r="H4" s="2"/>
      <c r="J4" s="3"/>
      <c r="K4" s="3"/>
      <c r="M4"/>
      <c r="N4"/>
      <c r="O4"/>
      <c r="P4"/>
    </row>
    <row r="5" spans="1:28" x14ac:dyDescent="0.2">
      <c r="D5" s="3"/>
      <c r="E5" s="3"/>
      <c r="G5" s="2"/>
      <c r="H5" s="2"/>
      <c r="J5" s="3"/>
      <c r="K5" s="3"/>
      <c r="M5"/>
      <c r="N5"/>
      <c r="O5"/>
      <c r="P5"/>
    </row>
    <row r="6" spans="1:28" x14ac:dyDescent="0.2">
      <c r="D6" s="3"/>
      <c r="E6" s="3"/>
      <c r="G6" s="2"/>
      <c r="H6" s="2"/>
      <c r="J6" s="3"/>
      <c r="K6" s="3"/>
      <c r="M6"/>
      <c r="N6"/>
      <c r="O6"/>
      <c r="P6"/>
    </row>
    <row r="7" spans="1:28" x14ac:dyDescent="0.2">
      <c r="D7" s="3"/>
      <c r="E7" s="3"/>
      <c r="G7" s="2"/>
      <c r="H7" s="2"/>
      <c r="J7" s="3"/>
      <c r="K7" s="3"/>
      <c r="M7"/>
      <c r="N7"/>
      <c r="O7"/>
      <c r="P7"/>
    </row>
    <row r="8" spans="1:28" x14ac:dyDescent="0.2">
      <c r="A8" s="4"/>
      <c r="B8" s="4"/>
      <c r="C8" s="5"/>
      <c r="D8" s="5"/>
      <c r="E8" s="5"/>
      <c r="F8" s="5"/>
      <c r="G8" s="6"/>
      <c r="H8" s="6"/>
      <c r="I8" s="6"/>
      <c r="J8" s="5"/>
      <c r="K8" s="5"/>
      <c r="L8" s="5"/>
      <c r="M8" s="6"/>
      <c r="N8" s="6"/>
      <c r="O8" s="6"/>
      <c r="P8" s="5"/>
    </row>
    <row r="9" spans="1:28" ht="15.75" x14ac:dyDescent="0.25">
      <c r="A9" s="80" t="s">
        <v>46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x14ac:dyDescent="0.2">
      <c r="A10" s="4"/>
      <c r="B10" s="4"/>
      <c r="C10" s="5"/>
      <c r="D10" s="5"/>
      <c r="E10" s="5"/>
      <c r="F10" s="5"/>
      <c r="G10" s="6"/>
      <c r="H10" s="6"/>
      <c r="I10" s="6"/>
      <c r="J10" s="5"/>
      <c r="K10" s="5"/>
      <c r="L10" s="5"/>
      <c r="M10" s="6"/>
      <c r="N10" s="6"/>
      <c r="O10" s="6"/>
      <c r="P10" s="5"/>
    </row>
    <row r="11" spans="1:28" ht="51" customHeight="1" x14ac:dyDescent="0.25">
      <c r="A11" s="82" t="s">
        <v>25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"/>
      <c r="O11" s="8"/>
      <c r="P11" s="8"/>
      <c r="Q11" s="8"/>
      <c r="R11" s="8"/>
      <c r="S11" s="8"/>
      <c r="T11" s="8"/>
      <c r="U11" s="8"/>
    </row>
    <row r="12" spans="1:28" x14ac:dyDescent="0.2">
      <c r="A12" s="9"/>
      <c r="B12" s="10"/>
      <c r="C12" s="11"/>
      <c r="D12" s="11"/>
      <c r="E12" s="11"/>
      <c r="F12" s="11"/>
      <c r="G12" s="12"/>
      <c r="H12" s="12"/>
      <c r="I12" s="12"/>
      <c r="J12" s="11"/>
      <c r="K12" s="11"/>
      <c r="L12" s="11"/>
      <c r="M12" s="12"/>
      <c r="N12" s="12"/>
      <c r="O12" s="12"/>
      <c r="P12" s="11"/>
    </row>
    <row r="13" spans="1:28" s="13" customFormat="1" ht="15.75" x14ac:dyDescent="0.25">
      <c r="A13" s="81" t="s">
        <v>26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x14ac:dyDescent="0.2">
      <c r="A14" s="80" t="s">
        <v>27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9"/>
      <c r="O14" s="9"/>
      <c r="P14" s="9"/>
      <c r="Q14" s="9"/>
      <c r="R14" s="9"/>
      <c r="S14" s="9" t="s">
        <v>42</v>
      </c>
      <c r="T14" s="9"/>
      <c r="U14" s="9"/>
      <c r="V14" s="9"/>
      <c r="W14" s="9"/>
      <c r="X14" s="9"/>
      <c r="Y14" s="9"/>
      <c r="Z14" s="9"/>
      <c r="AA14" s="9"/>
      <c r="AB14" s="9"/>
    </row>
    <row r="15" spans="1:28" ht="15.75" x14ac:dyDescent="0.25">
      <c r="A15" s="81" t="s">
        <v>28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16.5" thickBo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16" x14ac:dyDescent="0.2">
      <c r="A17" s="14"/>
      <c r="B17" s="15"/>
      <c r="C17" s="16"/>
      <c r="D17" s="17" t="s">
        <v>37</v>
      </c>
      <c r="E17" s="17"/>
      <c r="F17" s="18"/>
      <c r="G17" s="19" t="s">
        <v>38</v>
      </c>
      <c r="H17" s="19"/>
      <c r="I17" s="20"/>
      <c r="J17" s="17" t="s">
        <v>39</v>
      </c>
      <c r="K17" s="17"/>
      <c r="L17" s="18"/>
      <c r="M17" s="21" t="s">
        <v>40</v>
      </c>
      <c r="N17"/>
      <c r="O17"/>
      <c r="P17"/>
    </row>
    <row r="18" spans="1:16" x14ac:dyDescent="0.2">
      <c r="A18" s="22"/>
      <c r="C18" s="23"/>
      <c r="D18" s="24" t="s">
        <v>32</v>
      </c>
      <c r="E18" s="4"/>
      <c r="F18" s="25"/>
      <c r="G18" s="26" t="s">
        <v>31</v>
      </c>
      <c r="H18" s="27"/>
      <c r="I18" s="28"/>
      <c r="J18" s="24" t="s">
        <v>36</v>
      </c>
      <c r="K18" s="4"/>
      <c r="L18" s="25"/>
      <c r="M18" s="29" t="s">
        <v>35</v>
      </c>
      <c r="N18"/>
      <c r="O18"/>
      <c r="P18"/>
    </row>
    <row r="19" spans="1:16" x14ac:dyDescent="0.2">
      <c r="A19" s="22" t="s">
        <v>29</v>
      </c>
      <c r="C19" s="23"/>
      <c r="D19" s="4"/>
      <c r="E19" s="4"/>
      <c r="F19" s="25"/>
      <c r="G19" s="27"/>
      <c r="H19" s="27"/>
      <c r="I19" s="28"/>
      <c r="J19" s="4"/>
      <c r="K19" s="4"/>
      <c r="L19" s="25"/>
      <c r="M19" s="29" t="s">
        <v>28</v>
      </c>
      <c r="N19"/>
      <c r="O19"/>
      <c r="P19"/>
    </row>
    <row r="20" spans="1:16" ht="13.5" thickBot="1" x14ac:dyDescent="0.25">
      <c r="A20" s="30" t="s">
        <v>30</v>
      </c>
      <c r="B20" s="31"/>
      <c r="C20" s="32" t="s">
        <v>15</v>
      </c>
      <c r="D20" s="33" t="s">
        <v>28</v>
      </c>
      <c r="E20" s="33"/>
      <c r="F20" s="34"/>
      <c r="G20" s="35" t="s">
        <v>28</v>
      </c>
      <c r="H20" s="35"/>
      <c r="I20" s="36"/>
      <c r="J20" s="33" t="s">
        <v>28</v>
      </c>
      <c r="K20" s="33"/>
      <c r="L20" s="34"/>
      <c r="M20" s="37" t="s">
        <v>33</v>
      </c>
      <c r="N20"/>
      <c r="O20"/>
      <c r="P20"/>
    </row>
    <row r="21" spans="1:16" ht="27" customHeight="1" thickTop="1" x14ac:dyDescent="0.2">
      <c r="A21" s="38">
        <v>1</v>
      </c>
      <c r="B21" s="39">
        <v>14580</v>
      </c>
      <c r="C21" s="40">
        <f t="shared" ref="C21:C28" si="0">+B21/12</f>
        <v>1215</v>
      </c>
      <c r="D21" s="41">
        <v>0</v>
      </c>
      <c r="E21" s="42" t="s">
        <v>34</v>
      </c>
      <c r="F21" s="40">
        <v>2510</v>
      </c>
      <c r="G21" s="43">
        <f t="shared" ref="G21:G28" si="1">+F21+1</f>
        <v>2511</v>
      </c>
      <c r="H21" s="43" t="s">
        <v>34</v>
      </c>
      <c r="I21" s="44">
        <v>3138</v>
      </c>
      <c r="J21" s="45">
        <f t="shared" ref="J21:J28" si="2">+I21+1</f>
        <v>3139</v>
      </c>
      <c r="K21" s="42" t="s">
        <v>34</v>
      </c>
      <c r="L21" s="40">
        <v>3765</v>
      </c>
      <c r="M21" s="46">
        <f t="shared" ref="M21:M28" si="3">+L21+1</f>
        <v>3766</v>
      </c>
      <c r="N21"/>
      <c r="O21"/>
      <c r="P21"/>
    </row>
    <row r="22" spans="1:16" ht="27" customHeight="1" x14ac:dyDescent="0.2">
      <c r="A22" s="47">
        <v>2</v>
      </c>
      <c r="B22" s="48">
        <v>19720</v>
      </c>
      <c r="C22" s="49">
        <f t="shared" si="0"/>
        <v>1643.3333333333333</v>
      </c>
      <c r="D22" s="41">
        <v>0</v>
      </c>
      <c r="E22" s="50" t="s">
        <v>34</v>
      </c>
      <c r="F22" s="49">
        <v>3407</v>
      </c>
      <c r="G22" s="43">
        <f t="shared" si="1"/>
        <v>3408</v>
      </c>
      <c r="H22" s="51" t="s">
        <v>34</v>
      </c>
      <c r="I22" s="44">
        <v>4258</v>
      </c>
      <c r="J22" s="45">
        <f t="shared" si="2"/>
        <v>4259</v>
      </c>
      <c r="K22" s="50" t="s">
        <v>34</v>
      </c>
      <c r="L22" s="40">
        <v>5110</v>
      </c>
      <c r="M22" s="52">
        <f t="shared" si="3"/>
        <v>5111</v>
      </c>
      <c r="N22"/>
      <c r="O22"/>
      <c r="P22"/>
    </row>
    <row r="23" spans="1:16" ht="27" customHeight="1" x14ac:dyDescent="0.2">
      <c r="A23" s="47">
        <v>3</v>
      </c>
      <c r="B23" s="48">
        <v>24860</v>
      </c>
      <c r="C23" s="49">
        <f t="shared" si="0"/>
        <v>2071.6666666666665</v>
      </c>
      <c r="D23" s="41">
        <v>0</v>
      </c>
      <c r="E23" s="50" t="s">
        <v>34</v>
      </c>
      <c r="F23" s="49">
        <v>4303</v>
      </c>
      <c r="G23" s="43">
        <f t="shared" si="1"/>
        <v>4304</v>
      </c>
      <c r="H23" s="51" t="s">
        <v>34</v>
      </c>
      <c r="I23" s="44">
        <v>5379</v>
      </c>
      <c r="J23" s="45">
        <f t="shared" si="2"/>
        <v>5380</v>
      </c>
      <c r="K23" s="50" t="s">
        <v>34</v>
      </c>
      <c r="L23" s="40">
        <v>6455</v>
      </c>
      <c r="M23" s="52">
        <f t="shared" si="3"/>
        <v>6456</v>
      </c>
      <c r="N23"/>
      <c r="O23"/>
      <c r="P23"/>
    </row>
    <row r="24" spans="1:16" ht="27" customHeight="1" x14ac:dyDescent="0.2">
      <c r="A24" s="47">
        <v>4</v>
      </c>
      <c r="B24" s="48">
        <v>30000</v>
      </c>
      <c r="C24" s="49">
        <f t="shared" si="0"/>
        <v>2500</v>
      </c>
      <c r="D24" s="41">
        <v>0</v>
      </c>
      <c r="E24" s="50" t="s">
        <v>34</v>
      </c>
      <c r="F24" s="49">
        <v>5200</v>
      </c>
      <c r="G24" s="43">
        <f t="shared" si="1"/>
        <v>5201</v>
      </c>
      <c r="H24" s="51" t="s">
        <v>34</v>
      </c>
      <c r="I24" s="44">
        <v>6500</v>
      </c>
      <c r="J24" s="45">
        <f t="shared" si="2"/>
        <v>6501</v>
      </c>
      <c r="K24" s="50" t="s">
        <v>34</v>
      </c>
      <c r="L24" s="40">
        <v>7800</v>
      </c>
      <c r="M24" s="52">
        <f t="shared" si="3"/>
        <v>7801</v>
      </c>
      <c r="N24"/>
      <c r="O24"/>
      <c r="P24"/>
    </row>
    <row r="25" spans="1:16" ht="27" customHeight="1" x14ac:dyDescent="0.2">
      <c r="A25" s="47">
        <v>5</v>
      </c>
      <c r="B25" s="48">
        <v>35140</v>
      </c>
      <c r="C25" s="49">
        <f t="shared" si="0"/>
        <v>2928.3333333333335</v>
      </c>
      <c r="D25" s="41">
        <v>0</v>
      </c>
      <c r="E25" s="50" t="s">
        <v>34</v>
      </c>
      <c r="F25" s="49">
        <v>6097</v>
      </c>
      <c r="G25" s="43">
        <f t="shared" si="1"/>
        <v>6098</v>
      </c>
      <c r="H25" s="51" t="s">
        <v>34</v>
      </c>
      <c r="I25" s="44">
        <v>7621</v>
      </c>
      <c r="J25" s="45">
        <f t="shared" si="2"/>
        <v>7622</v>
      </c>
      <c r="K25" s="50" t="s">
        <v>34</v>
      </c>
      <c r="L25" s="40">
        <v>9145</v>
      </c>
      <c r="M25" s="52">
        <f t="shared" si="3"/>
        <v>9146</v>
      </c>
      <c r="N25"/>
      <c r="O25"/>
      <c r="P25"/>
    </row>
    <row r="26" spans="1:16" ht="27" customHeight="1" x14ac:dyDescent="0.2">
      <c r="A26" s="47">
        <v>6</v>
      </c>
      <c r="B26" s="48">
        <v>40280</v>
      </c>
      <c r="C26" s="49">
        <f t="shared" si="0"/>
        <v>3356.6666666666665</v>
      </c>
      <c r="D26" s="41">
        <v>0</v>
      </c>
      <c r="E26" s="50" t="s">
        <v>34</v>
      </c>
      <c r="F26" s="49">
        <v>6993</v>
      </c>
      <c r="G26" s="43">
        <f t="shared" si="1"/>
        <v>6994</v>
      </c>
      <c r="H26" s="51" t="s">
        <v>34</v>
      </c>
      <c r="I26" s="44">
        <v>8742</v>
      </c>
      <c r="J26" s="45">
        <f t="shared" si="2"/>
        <v>8743</v>
      </c>
      <c r="K26" s="50" t="s">
        <v>34</v>
      </c>
      <c r="L26" s="40">
        <v>10490</v>
      </c>
      <c r="M26" s="52">
        <f t="shared" si="3"/>
        <v>10491</v>
      </c>
      <c r="N26"/>
      <c r="O26"/>
      <c r="P26"/>
    </row>
    <row r="27" spans="1:16" ht="27" customHeight="1" x14ac:dyDescent="0.2">
      <c r="A27" s="47">
        <v>7</v>
      </c>
      <c r="B27" s="48">
        <v>45420</v>
      </c>
      <c r="C27" s="49">
        <f t="shared" si="0"/>
        <v>3785</v>
      </c>
      <c r="D27" s="41">
        <v>0</v>
      </c>
      <c r="E27" s="50" t="s">
        <v>34</v>
      </c>
      <c r="F27" s="49">
        <v>7890</v>
      </c>
      <c r="G27" s="43">
        <f t="shared" si="1"/>
        <v>7891</v>
      </c>
      <c r="H27" s="51" t="s">
        <v>34</v>
      </c>
      <c r="I27" s="44">
        <v>9863</v>
      </c>
      <c r="J27" s="45">
        <f t="shared" si="2"/>
        <v>9864</v>
      </c>
      <c r="K27" s="50" t="s">
        <v>34</v>
      </c>
      <c r="L27" s="40">
        <v>11835</v>
      </c>
      <c r="M27" s="52">
        <f t="shared" si="3"/>
        <v>11836</v>
      </c>
      <c r="N27"/>
      <c r="O27"/>
      <c r="P27"/>
    </row>
    <row r="28" spans="1:16" ht="27" customHeight="1" thickBot="1" x14ac:dyDescent="0.25">
      <c r="A28" s="53">
        <v>8</v>
      </c>
      <c r="B28" s="54">
        <v>50560</v>
      </c>
      <c r="C28" s="55">
        <f t="shared" si="0"/>
        <v>4213.333333333333</v>
      </c>
      <c r="D28" s="56">
        <v>0</v>
      </c>
      <c r="E28" s="57" t="s">
        <v>34</v>
      </c>
      <c r="F28" s="55">
        <v>8787</v>
      </c>
      <c r="G28" s="58">
        <f t="shared" si="1"/>
        <v>8788</v>
      </c>
      <c r="H28" s="59" t="s">
        <v>34</v>
      </c>
      <c r="I28" s="60">
        <v>10983</v>
      </c>
      <c r="J28" s="61">
        <f t="shared" si="2"/>
        <v>10984</v>
      </c>
      <c r="K28" s="57" t="s">
        <v>34</v>
      </c>
      <c r="L28" s="55">
        <v>13180</v>
      </c>
      <c r="M28" s="62">
        <f t="shared" si="3"/>
        <v>13181</v>
      </c>
      <c r="N28"/>
      <c r="O28"/>
      <c r="P28"/>
    </row>
    <row r="30" spans="1:16" ht="15" x14ac:dyDescent="0.2">
      <c r="A30" s="63" t="s">
        <v>45</v>
      </c>
    </row>
    <row r="31" spans="1:16" ht="15" x14ac:dyDescent="0.2">
      <c r="A31" s="63" t="s">
        <v>44</v>
      </c>
    </row>
    <row r="32" spans="1:16" ht="15" x14ac:dyDescent="0.2">
      <c r="A32" s="63"/>
      <c r="D32" s="64" t="s">
        <v>37</v>
      </c>
      <c r="F32" s="65">
        <v>896.67</v>
      </c>
    </row>
    <row r="33" spans="1:27" ht="15" x14ac:dyDescent="0.2">
      <c r="A33" s="63"/>
      <c r="D33" s="64" t="s">
        <v>38</v>
      </c>
      <c r="F33" s="65">
        <v>1120.83</v>
      </c>
    </row>
    <row r="34" spans="1:27" ht="15" x14ac:dyDescent="0.2">
      <c r="A34" s="63"/>
      <c r="D34" s="64" t="s">
        <v>39</v>
      </c>
      <c r="F34" s="65">
        <v>1345</v>
      </c>
    </row>
    <row r="35" spans="1:27" ht="15" x14ac:dyDescent="0.2">
      <c r="A35" s="66"/>
    </row>
    <row r="36" spans="1:27" ht="63.6" customHeight="1" x14ac:dyDescent="0.2">
      <c r="A36" s="78" t="s">
        <v>41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</row>
    <row r="37" spans="1:27" ht="15" x14ac:dyDescent="0.2">
      <c r="A37" s="63"/>
    </row>
    <row r="38" spans="1:27" ht="15" hidden="1" x14ac:dyDescent="0.2">
      <c r="A38" s="63" t="s">
        <v>20</v>
      </c>
    </row>
    <row r="39" spans="1:27" ht="15" x14ac:dyDescent="0.2">
      <c r="A39" s="77" t="s">
        <v>43</v>
      </c>
      <c r="G39" s="69"/>
      <c r="H39" s="69"/>
      <c r="I39" s="69"/>
      <c r="J39" s="68"/>
      <c r="K39" s="68"/>
      <c r="L39" s="68"/>
      <c r="M39" s="69"/>
      <c r="N39" s="69"/>
      <c r="O39" s="69"/>
      <c r="P39" s="68"/>
      <c r="Q39" s="68"/>
      <c r="R39" s="68"/>
      <c r="S39" s="69"/>
      <c r="T39" s="69"/>
      <c r="U39" s="69"/>
      <c r="V39" s="68"/>
      <c r="W39" s="68"/>
      <c r="X39" s="68"/>
      <c r="Y39" s="69"/>
      <c r="Z39" s="69"/>
      <c r="AA39" s="69"/>
    </row>
    <row r="40" spans="1:27" ht="15" x14ac:dyDescent="0.2">
      <c r="A40" s="77"/>
    </row>
  </sheetData>
  <mergeCells count="6">
    <mergeCell ref="A36:M36"/>
    <mergeCell ref="A9:M9"/>
    <mergeCell ref="A11:M11"/>
    <mergeCell ref="A13:M13"/>
    <mergeCell ref="A14:M14"/>
    <mergeCell ref="A15:M15"/>
  </mergeCells>
  <printOptions horizontalCentered="1"/>
  <pageMargins left="0.7" right="0.7" top="0.75" bottom="0.75" header="0.3" footer="0.3"/>
  <pageSetup orientation="portrait" r:id="rId1"/>
  <headerFooter alignWithMargins="0">
    <oddFooter xml:space="preserve">&amp;L&amp;D&amp;C&amp;Z&amp;F&amp;R&amp;A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7"/>
  <sheetViews>
    <sheetView workbookViewId="0"/>
  </sheetViews>
  <sheetFormatPr defaultRowHeight="12.75" x14ac:dyDescent="0.2"/>
  <cols>
    <col min="1" max="1" width="9.140625" style="1" customWidth="1"/>
    <col min="2" max="2" width="11.42578125" customWidth="1"/>
    <col min="3" max="3" width="11.5703125" style="2" customWidth="1"/>
    <col min="4" max="4" width="8.28515625" style="2" customWidth="1"/>
    <col min="5" max="5" width="3.42578125" style="2" customWidth="1"/>
    <col min="6" max="6" width="8.28515625" style="2" customWidth="1"/>
    <col min="7" max="7" width="10" style="3" customWidth="1"/>
    <col min="8" max="8" width="3.42578125" style="3" customWidth="1"/>
    <col min="9" max="9" width="8.28515625" style="3" customWidth="1"/>
    <col min="10" max="10" width="8.28515625" style="2" customWidth="1"/>
    <col min="11" max="11" width="3.42578125" style="2" customWidth="1"/>
    <col min="12" max="12" width="8.28515625" style="2" customWidth="1"/>
    <col min="13" max="13" width="18.28515625" style="3" bestFit="1" customWidth="1"/>
    <col min="14" max="14" width="8.140625" style="3" customWidth="1"/>
    <col min="15" max="15" width="8.28515625" style="3" customWidth="1"/>
    <col min="16" max="16" width="8.28515625" style="2" customWidth="1"/>
    <col min="17" max="17" width="3.42578125" bestFit="1" customWidth="1"/>
    <col min="18" max="18" width="8.28515625" customWidth="1"/>
    <col min="19" max="19" width="17" customWidth="1"/>
    <col min="20" max="20" width="3.42578125" customWidth="1"/>
    <col min="21" max="22" width="8.28515625" customWidth="1"/>
    <col min="23" max="23" width="3.42578125" customWidth="1"/>
    <col min="24" max="25" width="8.28515625" customWidth="1"/>
    <col min="26" max="26" width="3.42578125" customWidth="1"/>
    <col min="27" max="27" width="8.28515625" customWidth="1"/>
    <col min="28" max="28" width="20.140625" bestFit="1" customWidth="1"/>
    <col min="29" max="29" width="9.140625" customWidth="1"/>
  </cols>
  <sheetData>
    <row r="1" spans="1:28" x14ac:dyDescent="0.2">
      <c r="D1" s="3"/>
      <c r="E1" s="3"/>
      <c r="G1" s="2"/>
      <c r="H1" s="2"/>
      <c r="J1" s="3"/>
      <c r="K1" s="3"/>
      <c r="M1"/>
      <c r="N1"/>
      <c r="O1"/>
      <c r="P1"/>
    </row>
    <row r="2" spans="1:28" x14ac:dyDescent="0.2">
      <c r="D2" s="3"/>
      <c r="E2" s="3"/>
      <c r="G2" s="2"/>
      <c r="H2" s="2"/>
      <c r="J2" s="3"/>
      <c r="K2" s="3"/>
      <c r="M2"/>
      <c r="N2"/>
      <c r="O2"/>
      <c r="P2"/>
    </row>
    <row r="3" spans="1:28" x14ac:dyDescent="0.2">
      <c r="D3" s="3"/>
      <c r="E3" s="3"/>
      <c r="G3" s="2"/>
      <c r="H3" s="2"/>
      <c r="J3" s="3"/>
      <c r="K3" s="3"/>
      <c r="M3"/>
      <c r="N3"/>
      <c r="O3"/>
      <c r="P3"/>
    </row>
    <row r="4" spans="1:28" x14ac:dyDescent="0.2">
      <c r="D4" s="3"/>
      <c r="E4" s="3"/>
      <c r="G4" s="2"/>
      <c r="H4" s="2"/>
      <c r="J4" s="3"/>
      <c r="K4" s="3"/>
      <c r="M4"/>
      <c r="N4"/>
      <c r="O4"/>
      <c r="P4"/>
    </row>
    <row r="5" spans="1:28" x14ac:dyDescent="0.2">
      <c r="D5" s="3"/>
      <c r="E5" s="3"/>
      <c r="G5" s="2"/>
      <c r="H5" s="2"/>
      <c r="J5" s="3"/>
      <c r="K5" s="3"/>
      <c r="M5"/>
      <c r="N5"/>
      <c r="O5"/>
      <c r="P5"/>
    </row>
    <row r="6" spans="1:28" x14ac:dyDescent="0.2">
      <c r="D6" s="3"/>
      <c r="E6" s="3"/>
      <c r="G6" s="2"/>
      <c r="H6" s="2"/>
      <c r="J6" s="3"/>
      <c r="K6" s="3"/>
      <c r="M6"/>
      <c r="N6"/>
      <c r="O6"/>
      <c r="P6"/>
    </row>
    <row r="7" spans="1:28" x14ac:dyDescent="0.2">
      <c r="D7" s="3"/>
      <c r="E7" s="3"/>
      <c r="G7" s="2"/>
      <c r="H7" s="2"/>
      <c r="J7" s="3"/>
      <c r="K7" s="3"/>
      <c r="M7"/>
      <c r="N7"/>
      <c r="O7"/>
      <c r="P7"/>
    </row>
    <row r="8" spans="1:28" x14ac:dyDescent="0.2">
      <c r="A8" s="4"/>
      <c r="B8" s="4"/>
      <c r="C8" s="5"/>
      <c r="D8" s="5"/>
      <c r="E8" s="5"/>
      <c r="F8" s="5"/>
      <c r="G8" s="6"/>
      <c r="H8" s="6"/>
      <c r="I8" s="6"/>
      <c r="J8" s="5"/>
      <c r="K8" s="5"/>
      <c r="L8" s="5"/>
      <c r="M8" s="6"/>
      <c r="N8" s="6"/>
      <c r="O8" s="6"/>
      <c r="P8" s="5"/>
    </row>
    <row r="9" spans="1:28" ht="15.75" x14ac:dyDescent="0.25">
      <c r="A9" s="81" t="s">
        <v>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x14ac:dyDescent="0.2">
      <c r="A10" s="4"/>
      <c r="B10" s="4"/>
      <c r="C10" s="5"/>
      <c r="D10" s="5"/>
      <c r="E10" s="5"/>
      <c r="F10" s="5"/>
      <c r="G10" s="6"/>
      <c r="H10" s="6"/>
      <c r="I10" s="6"/>
      <c r="J10" s="5"/>
      <c r="K10" s="5"/>
      <c r="L10" s="5"/>
      <c r="M10" s="6"/>
      <c r="N10" s="6"/>
      <c r="O10" s="6"/>
      <c r="P10" s="5"/>
    </row>
    <row r="11" spans="1:28" ht="42.75" customHeight="1" x14ac:dyDescent="0.25">
      <c r="A11" s="82" t="s">
        <v>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"/>
      <c r="O11" s="8"/>
      <c r="P11" s="8"/>
      <c r="Q11" s="8"/>
      <c r="R11" s="8"/>
      <c r="S11" s="8"/>
      <c r="T11" s="8"/>
      <c r="U11" s="8"/>
    </row>
    <row r="12" spans="1:28" x14ac:dyDescent="0.2">
      <c r="A12" s="9"/>
      <c r="B12" s="10"/>
      <c r="C12" s="11"/>
      <c r="D12" s="11"/>
      <c r="E12" s="11"/>
      <c r="F12" s="11"/>
      <c r="G12" s="12"/>
      <c r="H12" s="12"/>
      <c r="I12" s="12"/>
      <c r="J12" s="11"/>
      <c r="K12" s="11"/>
      <c r="L12" s="11"/>
      <c r="M12" s="12"/>
      <c r="N12" s="12"/>
      <c r="O12" s="12"/>
      <c r="P12" s="11"/>
    </row>
    <row r="13" spans="1:28" s="13" customFormat="1" ht="15.75" x14ac:dyDescent="0.25">
      <c r="A13" s="81" t="s">
        <v>2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x14ac:dyDescent="0.2">
      <c r="A14" s="80" t="s">
        <v>3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ht="15.75" x14ac:dyDescent="0.25">
      <c r="A15" s="81" t="s">
        <v>4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13.5" thickBot="1" x14ac:dyDescent="0.25">
      <c r="A16"/>
      <c r="B16" s="70">
        <v>1</v>
      </c>
      <c r="C16" s="71"/>
      <c r="D16" s="72" t="s">
        <v>21</v>
      </c>
      <c r="E16" s="72"/>
      <c r="F16" s="72"/>
      <c r="G16" s="73">
        <v>2.5</v>
      </c>
      <c r="H16" s="72"/>
      <c r="I16" s="72"/>
      <c r="J16" s="72" t="s">
        <v>22</v>
      </c>
      <c r="K16" s="72"/>
      <c r="L16" s="72"/>
      <c r="M16" s="74"/>
      <c r="N16" s="74"/>
      <c r="O16" s="74"/>
      <c r="P16" s="75"/>
      <c r="Q16" s="75"/>
      <c r="R16" s="75"/>
      <c r="S16" s="74"/>
    </row>
    <row r="17" spans="1:18" x14ac:dyDescent="0.2">
      <c r="A17" s="14"/>
      <c r="B17" s="15"/>
      <c r="C17" s="16"/>
      <c r="D17" s="17" t="s">
        <v>5</v>
      </c>
      <c r="E17" s="17"/>
      <c r="F17" s="18"/>
      <c r="G17" s="19" t="s">
        <v>6</v>
      </c>
      <c r="H17" s="19"/>
      <c r="I17" s="20"/>
      <c r="J17" s="17" t="s">
        <v>7</v>
      </c>
      <c r="K17" s="17"/>
      <c r="L17" s="18"/>
      <c r="M17" s="21" t="s">
        <v>8</v>
      </c>
      <c r="N17"/>
      <c r="O17"/>
      <c r="P17"/>
    </row>
    <row r="18" spans="1:18" x14ac:dyDescent="0.2">
      <c r="A18" s="22"/>
      <c r="C18" s="23"/>
      <c r="D18" s="24" t="s">
        <v>9</v>
      </c>
      <c r="E18" s="4"/>
      <c r="F18" s="25"/>
      <c r="G18" s="26" t="s">
        <v>10</v>
      </c>
      <c r="H18" s="27"/>
      <c r="I18" s="28"/>
      <c r="J18" s="24" t="s">
        <v>11</v>
      </c>
      <c r="K18" s="4"/>
      <c r="L18" s="25"/>
      <c r="M18" s="29" t="s">
        <v>12</v>
      </c>
      <c r="N18"/>
      <c r="O18"/>
      <c r="P18"/>
    </row>
    <row r="19" spans="1:18" x14ac:dyDescent="0.2">
      <c r="A19" s="22" t="s">
        <v>13</v>
      </c>
      <c r="C19" s="23"/>
      <c r="D19" s="4"/>
      <c r="E19" s="4"/>
      <c r="F19" s="25"/>
      <c r="G19" s="27"/>
      <c r="H19" s="27"/>
      <c r="I19" s="28"/>
      <c r="J19" s="4"/>
      <c r="K19" s="4"/>
      <c r="L19" s="25"/>
      <c r="M19" s="29" t="s">
        <v>4</v>
      </c>
      <c r="N19"/>
      <c r="O19"/>
      <c r="P19"/>
    </row>
    <row r="20" spans="1:18" ht="13.5" thickBot="1" x14ac:dyDescent="0.25">
      <c r="A20" s="30" t="s">
        <v>14</v>
      </c>
      <c r="B20" s="31"/>
      <c r="C20" s="32" t="s">
        <v>15</v>
      </c>
      <c r="D20" s="33" t="s">
        <v>4</v>
      </c>
      <c r="E20" s="33"/>
      <c r="F20" s="34"/>
      <c r="G20" s="35" t="s">
        <v>4</v>
      </c>
      <c r="H20" s="35"/>
      <c r="I20" s="36"/>
      <c r="J20" s="33" t="s">
        <v>4</v>
      </c>
      <c r="K20" s="33"/>
      <c r="L20" s="34"/>
      <c r="M20" s="37" t="s">
        <v>16</v>
      </c>
      <c r="N20"/>
      <c r="O20" t="s">
        <v>23</v>
      </c>
      <c r="P20"/>
    </row>
    <row r="21" spans="1:18" ht="27" customHeight="1" thickTop="1" x14ac:dyDescent="0.2">
      <c r="A21" s="38">
        <v>1</v>
      </c>
      <c r="B21" s="39">
        <v>15060</v>
      </c>
      <c r="C21" s="40">
        <f t="shared" ref="C21:C28" si="0">+B21/12</f>
        <v>1255</v>
      </c>
      <c r="D21" s="41">
        <v>0</v>
      </c>
      <c r="E21" s="42" t="s">
        <v>17</v>
      </c>
      <c r="F21" s="40">
        <f t="shared" ref="F21:F26" si="1">+C21*2</f>
        <v>2510</v>
      </c>
      <c r="G21" s="43">
        <f t="shared" ref="G21:G28" si="2">+F21+1</f>
        <v>2511</v>
      </c>
      <c r="H21" s="43" t="s">
        <v>17</v>
      </c>
      <c r="I21" s="44">
        <f t="shared" ref="I21:I28" si="3">+$C21*2.5</f>
        <v>3137.5</v>
      </c>
      <c r="J21" s="45">
        <f t="shared" ref="J21:J28" si="4">+I21+1</f>
        <v>3138.5</v>
      </c>
      <c r="K21" s="42" t="s">
        <v>17</v>
      </c>
      <c r="L21" s="40">
        <f t="shared" ref="L21:L28" si="5">+$C21*3</f>
        <v>3765</v>
      </c>
      <c r="M21" s="46">
        <f t="shared" ref="M21:M28" si="6">+L21+1</f>
        <v>3766</v>
      </c>
      <c r="N21"/>
      <c r="O21">
        <f t="shared" ref="O21:O28" si="7">F21*12</f>
        <v>30120</v>
      </c>
      <c r="P21">
        <f t="shared" ref="P21:P28" si="8">O21/2</f>
        <v>15060</v>
      </c>
      <c r="R21" s="76">
        <f t="shared" ref="R21:R28" si="9">B21-P21</f>
        <v>0</v>
      </c>
    </row>
    <row r="22" spans="1:18" ht="27" customHeight="1" x14ac:dyDescent="0.2">
      <c r="A22" s="47">
        <v>2</v>
      </c>
      <c r="B22" s="48">
        <v>20440</v>
      </c>
      <c r="C22" s="49">
        <f t="shared" si="0"/>
        <v>1703.3333333333333</v>
      </c>
      <c r="D22" s="41">
        <v>0</v>
      </c>
      <c r="E22" s="50" t="s">
        <v>17</v>
      </c>
      <c r="F22" s="49">
        <f t="shared" si="1"/>
        <v>3406.6666666666665</v>
      </c>
      <c r="G22" s="43">
        <f t="shared" si="2"/>
        <v>3407.6666666666665</v>
      </c>
      <c r="H22" s="51" t="s">
        <v>17</v>
      </c>
      <c r="I22" s="44">
        <f t="shared" si="3"/>
        <v>4258.333333333333</v>
      </c>
      <c r="J22" s="45">
        <f t="shared" si="4"/>
        <v>4259.333333333333</v>
      </c>
      <c r="K22" s="50" t="s">
        <v>17</v>
      </c>
      <c r="L22" s="40">
        <f t="shared" si="5"/>
        <v>5110</v>
      </c>
      <c r="M22" s="52">
        <f t="shared" si="6"/>
        <v>5111</v>
      </c>
      <c r="N22"/>
      <c r="O22">
        <f t="shared" si="7"/>
        <v>40880</v>
      </c>
      <c r="P22">
        <f t="shared" si="8"/>
        <v>20440</v>
      </c>
      <c r="R22" s="76">
        <f t="shared" si="9"/>
        <v>0</v>
      </c>
    </row>
    <row r="23" spans="1:18" ht="27" customHeight="1" x14ac:dyDescent="0.2">
      <c r="A23" s="47">
        <v>3</v>
      </c>
      <c r="B23" s="48">
        <v>25820</v>
      </c>
      <c r="C23" s="49">
        <f t="shared" si="0"/>
        <v>2151.6666666666665</v>
      </c>
      <c r="D23" s="41">
        <v>0</v>
      </c>
      <c r="E23" s="50" t="s">
        <v>17</v>
      </c>
      <c r="F23" s="49">
        <f t="shared" si="1"/>
        <v>4303.333333333333</v>
      </c>
      <c r="G23" s="43">
        <f t="shared" si="2"/>
        <v>4304.333333333333</v>
      </c>
      <c r="H23" s="51" t="s">
        <v>17</v>
      </c>
      <c r="I23" s="44">
        <f t="shared" si="3"/>
        <v>5379.1666666666661</v>
      </c>
      <c r="J23" s="45">
        <f t="shared" si="4"/>
        <v>5380.1666666666661</v>
      </c>
      <c r="K23" s="50" t="s">
        <v>17</v>
      </c>
      <c r="L23" s="40">
        <f t="shared" si="5"/>
        <v>6455</v>
      </c>
      <c r="M23" s="52">
        <f t="shared" si="6"/>
        <v>6456</v>
      </c>
      <c r="N23"/>
      <c r="O23">
        <f t="shared" si="7"/>
        <v>51640</v>
      </c>
      <c r="P23">
        <f t="shared" si="8"/>
        <v>25820</v>
      </c>
      <c r="R23" s="76">
        <f t="shared" si="9"/>
        <v>0</v>
      </c>
    </row>
    <row r="24" spans="1:18" ht="27" customHeight="1" x14ac:dyDescent="0.2">
      <c r="A24" s="47">
        <v>4</v>
      </c>
      <c r="B24" s="48">
        <v>31200</v>
      </c>
      <c r="C24" s="49">
        <f t="shared" si="0"/>
        <v>2600</v>
      </c>
      <c r="D24" s="41">
        <v>0</v>
      </c>
      <c r="E24" s="50" t="s">
        <v>17</v>
      </c>
      <c r="F24" s="49">
        <f t="shared" si="1"/>
        <v>5200</v>
      </c>
      <c r="G24" s="43">
        <f t="shared" si="2"/>
        <v>5201</v>
      </c>
      <c r="H24" s="51" t="s">
        <v>17</v>
      </c>
      <c r="I24" s="44">
        <f t="shared" si="3"/>
        <v>6500</v>
      </c>
      <c r="J24" s="45">
        <f t="shared" si="4"/>
        <v>6501</v>
      </c>
      <c r="K24" s="50" t="s">
        <v>17</v>
      </c>
      <c r="L24" s="40">
        <f t="shared" si="5"/>
        <v>7800</v>
      </c>
      <c r="M24" s="52">
        <f t="shared" si="6"/>
        <v>7801</v>
      </c>
      <c r="N24"/>
      <c r="O24">
        <f t="shared" si="7"/>
        <v>62400</v>
      </c>
      <c r="P24">
        <f t="shared" si="8"/>
        <v>31200</v>
      </c>
      <c r="R24" s="76">
        <f t="shared" si="9"/>
        <v>0</v>
      </c>
    </row>
    <row r="25" spans="1:18" ht="27" customHeight="1" x14ac:dyDescent="0.2">
      <c r="A25" s="47">
        <v>5</v>
      </c>
      <c r="B25" s="48">
        <v>36580</v>
      </c>
      <c r="C25" s="49">
        <f t="shared" si="0"/>
        <v>3048.3333333333335</v>
      </c>
      <c r="D25" s="41">
        <v>0</v>
      </c>
      <c r="E25" s="50" t="s">
        <v>17</v>
      </c>
      <c r="F25" s="49">
        <f t="shared" si="1"/>
        <v>6096.666666666667</v>
      </c>
      <c r="G25" s="43">
        <f t="shared" si="2"/>
        <v>6097.666666666667</v>
      </c>
      <c r="H25" s="51" t="s">
        <v>17</v>
      </c>
      <c r="I25" s="44">
        <f t="shared" si="3"/>
        <v>7620.8333333333339</v>
      </c>
      <c r="J25" s="45">
        <f t="shared" si="4"/>
        <v>7621.8333333333339</v>
      </c>
      <c r="K25" s="50" t="s">
        <v>17</v>
      </c>
      <c r="L25" s="40">
        <f t="shared" si="5"/>
        <v>9145</v>
      </c>
      <c r="M25" s="52">
        <f t="shared" si="6"/>
        <v>9146</v>
      </c>
      <c r="N25"/>
      <c r="O25">
        <f t="shared" si="7"/>
        <v>73160</v>
      </c>
      <c r="P25">
        <f t="shared" si="8"/>
        <v>36580</v>
      </c>
      <c r="R25" s="76">
        <f t="shared" si="9"/>
        <v>0</v>
      </c>
    </row>
    <row r="26" spans="1:18" ht="27" customHeight="1" x14ac:dyDescent="0.2">
      <c r="A26" s="47">
        <v>6</v>
      </c>
      <c r="B26" s="48">
        <v>41960</v>
      </c>
      <c r="C26" s="49">
        <f t="shared" si="0"/>
        <v>3496.6666666666665</v>
      </c>
      <c r="D26" s="41">
        <v>0</v>
      </c>
      <c r="E26" s="50" t="s">
        <v>17</v>
      </c>
      <c r="F26" s="49">
        <f t="shared" si="1"/>
        <v>6993.333333333333</v>
      </c>
      <c r="G26" s="43">
        <f t="shared" si="2"/>
        <v>6994.333333333333</v>
      </c>
      <c r="H26" s="51" t="s">
        <v>17</v>
      </c>
      <c r="I26" s="44">
        <f t="shared" si="3"/>
        <v>8741.6666666666661</v>
      </c>
      <c r="J26" s="45">
        <f t="shared" si="4"/>
        <v>8742.6666666666661</v>
      </c>
      <c r="K26" s="50" t="s">
        <v>17</v>
      </c>
      <c r="L26" s="40">
        <f t="shared" si="5"/>
        <v>10490</v>
      </c>
      <c r="M26" s="52">
        <f t="shared" si="6"/>
        <v>10491</v>
      </c>
      <c r="N26"/>
      <c r="O26">
        <f t="shared" si="7"/>
        <v>83920</v>
      </c>
      <c r="P26">
        <f t="shared" si="8"/>
        <v>41960</v>
      </c>
      <c r="R26" s="76">
        <f t="shared" si="9"/>
        <v>0</v>
      </c>
    </row>
    <row r="27" spans="1:18" ht="27" customHeight="1" x14ac:dyDescent="0.2">
      <c r="A27" s="47">
        <v>7</v>
      </c>
      <c r="B27" s="48">
        <v>47340</v>
      </c>
      <c r="C27" s="49">
        <f t="shared" si="0"/>
        <v>3945</v>
      </c>
      <c r="D27" s="41">
        <v>0</v>
      </c>
      <c r="E27" s="50" t="s">
        <v>17</v>
      </c>
      <c r="F27" s="49">
        <v>7890</v>
      </c>
      <c r="G27" s="43">
        <f t="shared" si="2"/>
        <v>7891</v>
      </c>
      <c r="H27" s="51" t="s">
        <v>17</v>
      </c>
      <c r="I27" s="44">
        <f t="shared" si="3"/>
        <v>9862.5</v>
      </c>
      <c r="J27" s="45">
        <f t="shared" si="4"/>
        <v>9863.5</v>
      </c>
      <c r="K27" s="50" t="s">
        <v>17</v>
      </c>
      <c r="L27" s="40">
        <f t="shared" si="5"/>
        <v>11835</v>
      </c>
      <c r="M27" s="52">
        <f t="shared" si="6"/>
        <v>11836</v>
      </c>
      <c r="N27"/>
      <c r="O27">
        <f t="shared" si="7"/>
        <v>94680</v>
      </c>
      <c r="P27">
        <f t="shared" si="8"/>
        <v>47340</v>
      </c>
      <c r="R27" s="76">
        <f t="shared" si="9"/>
        <v>0</v>
      </c>
    </row>
    <row r="28" spans="1:18" ht="27" customHeight="1" thickBot="1" x14ac:dyDescent="0.25">
      <c r="A28" s="53">
        <v>8</v>
      </c>
      <c r="B28" s="54">
        <v>52720</v>
      </c>
      <c r="C28" s="55">
        <f t="shared" si="0"/>
        <v>4393.333333333333</v>
      </c>
      <c r="D28" s="61">
        <v>0</v>
      </c>
      <c r="E28" s="57" t="s">
        <v>17</v>
      </c>
      <c r="F28" s="55">
        <f>+C28*2</f>
        <v>8786.6666666666661</v>
      </c>
      <c r="G28" s="58">
        <f t="shared" si="2"/>
        <v>8787.6666666666661</v>
      </c>
      <c r="H28" s="59" t="s">
        <v>17</v>
      </c>
      <c r="I28" s="60">
        <f t="shared" si="3"/>
        <v>10983.333333333332</v>
      </c>
      <c r="J28" s="61">
        <f t="shared" si="4"/>
        <v>10984.333333333332</v>
      </c>
      <c r="K28" s="57" t="s">
        <v>17</v>
      </c>
      <c r="L28" s="55">
        <f t="shared" si="5"/>
        <v>13180</v>
      </c>
      <c r="M28" s="62">
        <f t="shared" si="6"/>
        <v>13181</v>
      </c>
      <c r="N28"/>
      <c r="O28">
        <f t="shared" si="7"/>
        <v>105440</v>
      </c>
      <c r="P28">
        <f t="shared" si="8"/>
        <v>52720</v>
      </c>
      <c r="R28" s="76">
        <f t="shared" si="9"/>
        <v>0</v>
      </c>
    </row>
    <row r="30" spans="1:18" ht="15" x14ac:dyDescent="0.2">
      <c r="A30" s="63" t="s">
        <v>18</v>
      </c>
    </row>
    <row r="31" spans="1:18" ht="15" x14ac:dyDescent="0.2">
      <c r="A31" s="63"/>
      <c r="B31" s="64" t="s">
        <v>5</v>
      </c>
      <c r="C31" s="65">
        <f>F31/12*2</f>
        <v>896.66666666666663</v>
      </c>
      <c r="F31" s="2">
        <v>5380</v>
      </c>
      <c r="G31" s="3" t="s">
        <v>24</v>
      </c>
    </row>
    <row r="32" spans="1:18" ht="15" x14ac:dyDescent="0.2">
      <c r="A32" s="66"/>
      <c r="B32" s="64" t="s">
        <v>6</v>
      </c>
      <c r="C32" s="65">
        <f>F31/12*250%</f>
        <v>1120.8333333333333</v>
      </c>
    </row>
    <row r="33" spans="1:27" ht="15" x14ac:dyDescent="0.2">
      <c r="A33" s="66"/>
      <c r="B33" s="64" t="s">
        <v>7</v>
      </c>
      <c r="C33" s="65">
        <f>F31/12*300%</f>
        <v>1345</v>
      </c>
    </row>
    <row r="34" spans="1:27" ht="53.25" customHeight="1" x14ac:dyDescent="0.2">
      <c r="A34" s="79" t="s">
        <v>19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</row>
    <row r="35" spans="1:27" ht="15" x14ac:dyDescent="0.2">
      <c r="A35" s="63"/>
    </row>
    <row r="36" spans="1:27" ht="15" x14ac:dyDescent="0.2">
      <c r="A36" s="63" t="s">
        <v>20</v>
      </c>
    </row>
    <row r="37" spans="1:27" x14ac:dyDescent="0.2">
      <c r="A37" s="67"/>
      <c r="D37" s="68"/>
      <c r="E37" s="68"/>
      <c r="F37" s="68"/>
      <c r="G37" s="69"/>
      <c r="H37" s="69"/>
      <c r="I37" s="69"/>
      <c r="J37" s="68"/>
      <c r="K37" s="68"/>
      <c r="L37" s="68"/>
      <c r="M37" s="69"/>
      <c r="N37" s="69"/>
      <c r="O37" s="69"/>
      <c r="P37" s="68"/>
      <c r="Q37" s="68"/>
      <c r="R37" s="68"/>
      <c r="S37" s="69"/>
      <c r="T37" s="69"/>
      <c r="U37" s="69"/>
      <c r="V37" s="68"/>
      <c r="W37" s="68"/>
      <c r="X37" s="68"/>
      <c r="Y37" s="69"/>
      <c r="Z37" s="69"/>
      <c r="AA37" s="69"/>
    </row>
  </sheetData>
  <mergeCells count="6">
    <mergeCell ref="A34:M34"/>
    <mergeCell ref="A9:M9"/>
    <mergeCell ref="A11:M11"/>
    <mergeCell ref="A13:M13"/>
    <mergeCell ref="A14:M14"/>
    <mergeCell ref="A15:M15"/>
  </mergeCells>
  <printOptions horizontalCentered="1"/>
  <pageMargins left="0.25" right="0.25" top="0.5" bottom="1" header="0.5" footer="0.5"/>
  <pageSetup paperSize="0" orientation="landscape" horizontalDpi="0" verticalDpi="0" copies="0"/>
  <headerFooter alignWithMargins="0">
    <oddFooter xml:space="preserve">&amp;L&amp;D&amp;C&amp;Z&amp;F&amp;R&amp;A
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2024_HAP</vt:lpstr>
      <vt:lpstr>Jan_2024_Draft</vt:lpstr>
      <vt:lpstr>'2024_HAP'!Print_Area</vt:lpstr>
      <vt:lpstr>Jan_2024_Draft!Print_Area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Carrie Anthony</dc:creator>
  <dc:description/>
  <cp:lastModifiedBy>Sean Prater</cp:lastModifiedBy>
  <cp:lastPrinted>2024-10-25T16:46:00Z</cp:lastPrinted>
  <dcterms:created xsi:type="dcterms:W3CDTF">2018-02-12T20:10:00Z</dcterms:created>
  <dcterms:modified xsi:type="dcterms:W3CDTF">2024-10-25T17:59:25Z</dcterms:modified>
</cp:coreProperties>
</file>